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ulpit\Michałek\2025\PRZETARGI\502500970 likwidacja pozaru zwały Rydułtowy\Wniosek\"/>
    </mc:Choice>
  </mc:AlternateContent>
  <xr:revisionPtr revIDLastSave="0" documentId="13_ncr:1_{A110E715-156D-4D12-869F-2BDBF5D3A4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anie nr 1" sheetId="4" r:id="rId1"/>
  </sheets>
  <definedNames>
    <definedName name="_xlnm.Print_Area" localSheetId="0">'Zadanie nr 1'!$A$1:$K$20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4" l="1"/>
  <c r="J9" i="4" s="1"/>
  <c r="E9" i="4"/>
  <c r="I8" i="4"/>
  <c r="J8" i="4" s="1"/>
  <c r="K14" i="4"/>
  <c r="K8" i="4" l="1"/>
  <c r="E13" i="4"/>
  <c r="I13" i="4" s="1"/>
  <c r="J13" i="4" s="1"/>
  <c r="E11" i="4"/>
  <c r="I11" i="4" s="1"/>
  <c r="J11" i="4" s="1"/>
  <c r="E7" i="4"/>
  <c r="I7" i="4" s="1"/>
  <c r="J7" i="4" s="1"/>
  <c r="I12" i="4"/>
  <c r="J12" i="4" s="1"/>
  <c r="K12" i="4" s="1"/>
  <c r="I10" i="4"/>
  <c r="J10" i="4" s="1"/>
  <c r="K10" i="4" s="1"/>
  <c r="I6" i="4"/>
  <c r="J6" i="4" s="1"/>
  <c r="M6" i="4"/>
  <c r="K6" i="4" l="1"/>
  <c r="M10" i="4"/>
  <c r="M11" i="4" s="1"/>
  <c r="M7" i="4"/>
  <c r="K15" i="4" l="1"/>
</calcChain>
</file>

<file path=xl/sharedStrings.xml><?xml version="1.0" encoding="utf-8"?>
<sst xmlns="http://schemas.openxmlformats.org/spreadsheetml/2006/main" count="42" uniqueCount="35">
  <si>
    <t>Rodzaj paliwa</t>
  </si>
  <si>
    <t>ON</t>
  </si>
  <si>
    <t>Rodzaj sprzętu</t>
  </si>
  <si>
    <t xml:space="preserve"> - wypełnia Wykonawca</t>
  </si>
  <si>
    <r>
      <t xml:space="preserve">Cena jednostkowa netto ogółem  [zł/h]
</t>
    </r>
    <r>
      <rPr>
        <b/>
        <sz val="12"/>
        <rFont val="Times New Roman"/>
        <family val="1"/>
        <charset val="238"/>
      </rPr>
      <t>C</t>
    </r>
    <r>
      <rPr>
        <b/>
        <vertAlign val="subscript"/>
        <sz val="12"/>
        <rFont val="Times New Roman"/>
        <family val="1"/>
        <charset val="238"/>
      </rPr>
      <t xml:space="preserve"> jednostkowa oferty</t>
    </r>
  </si>
  <si>
    <t>Załącznik nr 2.1 do SWZ</t>
  </si>
  <si>
    <r>
      <t xml:space="preserve">- uzyskaną wartość należy przenieść do EFO, do kolumny </t>
    </r>
    <r>
      <rPr>
        <b/>
        <i/>
        <sz val="12"/>
        <rFont val="Times New Roman"/>
        <family val="1"/>
        <charset val="238"/>
      </rPr>
      <t>"Cena jedn. netto"</t>
    </r>
  </si>
  <si>
    <t>Wartość netto 
[zł]</t>
  </si>
  <si>
    <t>Wartość oferty netto dla poszczególnych pozycji Formularza Ofertowego 
[zł]</t>
  </si>
  <si>
    <t>WYLICZENIE OFEROWANYCH CEN JEDNOSTKOWYCH</t>
  </si>
  <si>
    <r>
      <t xml:space="preserve">Rozliczeniowe  zużycie paliwa  [l/h] 
</t>
    </r>
    <r>
      <rPr>
        <b/>
        <sz val="14"/>
        <rFont val="Times New Roman"/>
        <family val="1"/>
        <charset val="238"/>
      </rPr>
      <t>Z</t>
    </r>
    <r>
      <rPr>
        <b/>
        <vertAlign val="subscript"/>
        <sz val="14"/>
        <rFont val="Times New Roman"/>
        <family val="1"/>
        <charset val="238"/>
      </rPr>
      <t>m</t>
    </r>
  </si>
  <si>
    <r>
      <t xml:space="preserve">Jednostkowa cena 
netto paliwa [zł/l]
</t>
    </r>
    <r>
      <rPr>
        <b/>
        <sz val="14"/>
        <rFont val="Times New Roman"/>
        <family val="1"/>
        <charset val="238"/>
      </rPr>
      <t>C</t>
    </r>
    <r>
      <rPr>
        <b/>
        <vertAlign val="subscript"/>
        <sz val="14"/>
        <rFont val="Times New Roman"/>
        <family val="1"/>
        <charset val="238"/>
      </rPr>
      <t>pp</t>
    </r>
  </si>
  <si>
    <r>
      <t xml:space="preserve">Szacunkowa ilość godz.
</t>
    </r>
    <r>
      <rPr>
        <b/>
        <sz val="16"/>
        <rFont val="Times New Roman"/>
        <family val="1"/>
        <charset val="238"/>
      </rPr>
      <t>T</t>
    </r>
    <r>
      <rPr>
        <b/>
        <vertAlign val="subscript"/>
        <sz val="16"/>
        <rFont val="Times New Roman"/>
        <family val="1"/>
        <charset val="238"/>
      </rPr>
      <t>szac</t>
    </r>
    <r>
      <rPr>
        <sz val="10"/>
        <rFont val="Times New Roman"/>
        <family val="1"/>
        <charset val="238"/>
      </rPr>
      <t xml:space="preserve">
[h]</t>
    </r>
  </si>
  <si>
    <r>
      <t xml:space="preserve">Jednostkowa stawka bazowa netto 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</t>
    </r>
  </si>
  <si>
    <t>Poz.</t>
  </si>
  <si>
    <t>Poz. EFO</t>
  </si>
  <si>
    <r>
      <t xml:space="preserve">ŁADOWARKA KOŁOWA BEZ WAGI Z OPERATOREM / POJEMNOŚĆ ŁYŻKI MIN.3,0M3 Z MONITORINGIEM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</si>
  <si>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ŁADOWARKA KOŁOWA BEZ WAGI Z OPERATOREM / POJEMNOŚĆ ŁYŻKI MIN.3,0M3 Z MONITORINGIEM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</si>
  <si>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SAMOCHÓD SAMOWYŁADOWCZY O ŁAD. MIN.15T CZTEROOSIOWY Z NAPĘDEM NA MIN. 3 OSIE  Z MONITORINGIEM                   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</si>
  <si>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SAMOCHÓD SAMOWYŁADOWCZY O ŁAD. MIN.15T CZTEROOSIOWY Z NAPĘDEM NA MIN. 3 OSIE  Z MONITORINGIEM                                                                                                                                                                                                      
</t>
    </r>
    <r>
      <rPr>
        <b/>
        <sz val="10"/>
        <color rgb="FFFF0000"/>
        <rFont val="Times New Roman"/>
        <family val="1"/>
        <charset val="238"/>
      </rPr>
      <t>TRYB JAŁOWY</t>
    </r>
  </si>
  <si>
    <t>9 = 5+ (6 x 8)</t>
  </si>
  <si>
    <t>10 = 4 x 9</t>
  </si>
  <si>
    <r>
      <t xml:space="preserve">UWAGA! 
</t>
    </r>
    <r>
      <rPr>
        <b/>
        <sz val="11"/>
        <rFont val="Times New Roman"/>
        <family val="1"/>
        <charset val="238"/>
      </rPr>
      <t>Wykonawca wypełnia wyłącznie oznaczoną komórkę w kolumnie nr 5 (E) - pozostałe wartości wyliczą się same, zgodnie z formułami wprowadzonymi przez Zamawiającego</t>
    </r>
  </si>
  <si>
    <r>
      <t xml:space="preserve">KOPARKA GĄSIENICOWA Z OPERATOREM / POJEMNOŚĆ ŁYŻKI MIN.1,5 M3 / Z MONITORINGIEM                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</si>
  <si>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KOPARKA GĄSIENICOWA Z OPERATOREM / POJEMNOŚĆ ŁYŻKI MIN.1,5 M3 / Z MONITORINGIEM                                                                                                                                                                            
</t>
    </r>
    <r>
      <rPr>
        <b/>
        <sz val="10"/>
        <color rgb="FFFF0000"/>
        <rFont val="Times New Roman"/>
        <family val="1"/>
        <charset val="238"/>
      </rPr>
      <t>TRYB JAŁOWY</t>
    </r>
  </si>
  <si>
    <t xml:space="preserve">WALEC WIBRACYJNY SAMOBIEŻNY Z OPERATOREM / MASA MIN. 12,0T / BEZ MONITORINGU </t>
  </si>
  <si>
    <t>Nr sprawy 502500970</t>
  </si>
  <si>
    <t>SPYCHARKA GĄSIENICOWA Z OPERATOREM / POJEMNOŚĆ LEMIESZA MIN.9,0M3 MOC SILNIKA MIN.200KW / Z MONITORINGIEM                
TRYB OBCIĄŻONY</t>
  </si>
  <si>
    <t>SPYCHARKA GĄSIENICOWA Z OPERATOREM / POJEMNOŚĆ LEMIESZA MIN.9,0M3 MOC SILNIKA MIN.200KW / Z MONITORINGIEM                                                                                                                                                                                                            
TRYB JAŁOWY</t>
  </si>
  <si>
    <t xml:space="preserve"> 1.1</t>
  </si>
  <si>
    <t xml:space="preserve"> 1.2</t>
  </si>
  <si>
    <t xml:space="preserve"> 1.3</t>
  </si>
  <si>
    <t xml:space="preserve"> 1.4</t>
  </si>
  <si>
    <t xml:space="preserve"> 1.5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</si>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</sst>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0"/>
  </numFmts>
  <fonts count="22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vertAlign val="subscript"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sz val="10"/>
      <name val="Arial"/>
      <family val="2"/>
      <charset val="238"/>
    </font>
    <font>
      <sz val="9"/>
      <name val="Cambria"/>
      <family val="1"/>
      <charset val="238"/>
      <scheme val="major"/>
    </font>
    <font>
      <sz val="11"/>
      <name val="Times New Roman"/>
      <family val="1"/>
      <charset val="238"/>
    </font>
    <font>
      <sz val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7EFAE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right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/>
    <xf numFmtId="3" fontId="17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11" fillId="0" borderId="0" xfId="0" applyFont="1"/>
    <xf numFmtId="2" fontId="11" fillId="3" borderId="1" xfId="0" applyNumberFormat="1" applyFont="1" applyFill="1" applyBorder="1" applyAlignment="1">
      <alignment horizontal="center" vertical="center" wrapText="1"/>
    </xf>
    <xf numFmtId="0" fontId="2" fillId="0" borderId="0" xfId="0" quotePrefix="1" applyFont="1"/>
    <xf numFmtId="0" fontId="12" fillId="0" borderId="0" xfId="0" applyFont="1"/>
    <xf numFmtId="4" fontId="2" fillId="2" borderId="1" xfId="0" applyNumberFormat="1" applyFont="1" applyFill="1" applyBorder="1" applyAlignment="1">
      <alignment horizontal="center" vertical="center"/>
    </xf>
    <xf numFmtId="165" fontId="12" fillId="0" borderId="0" xfId="0" applyNumberFormat="1" applyFont="1"/>
    <xf numFmtId="0" fontId="18" fillId="0" borderId="0" xfId="0" applyFont="1"/>
    <xf numFmtId="3" fontId="10" fillId="0" borderId="0" xfId="0" applyNumberFormat="1" applyFont="1"/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>
      <alignment horizontal="center" vertical="center"/>
    </xf>
    <xf numFmtId="0" fontId="19" fillId="4" borderId="0" xfId="0" applyFont="1" applyFill="1" applyAlignment="1" applyProtection="1">
      <alignment horizontal="center" vertical="center" wrapText="1"/>
      <protection locked="0"/>
    </xf>
    <xf numFmtId="1" fontId="20" fillId="4" borderId="0" xfId="0" applyNumberFormat="1" applyFont="1" applyFill="1" applyAlignment="1" applyProtection="1">
      <alignment horizontal="center" vertical="center" wrapText="1"/>
      <protection locked="0"/>
    </xf>
    <xf numFmtId="164" fontId="4" fillId="4" borderId="0" xfId="0" applyNumberFormat="1" applyFont="1" applyFill="1" applyAlignment="1" applyProtection="1">
      <alignment horizontal="center" vertical="center" wrapText="1"/>
      <protection locked="0"/>
    </xf>
    <xf numFmtId="4" fontId="4" fillId="4" borderId="0" xfId="0" applyNumberFormat="1" applyFont="1" applyFill="1" applyAlignment="1">
      <alignment horizontal="center" vertical="center"/>
    </xf>
    <xf numFmtId="0" fontId="0" fillId="4" borderId="0" xfId="0" applyFill="1"/>
    <xf numFmtId="4" fontId="3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4" fontId="17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17" fillId="4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" fontId="17" fillId="0" borderId="5" xfId="0" applyNumberFormat="1" applyFont="1" applyBorder="1" applyAlignment="1">
      <alignment horizontal="center" vertical="center" wrapText="1"/>
    </xf>
    <xf numFmtId="4" fontId="2" fillId="4" borderId="5" xfId="0" applyNumberFormat="1" applyFont="1" applyFill="1" applyBorder="1" applyAlignment="1">
      <alignment horizontal="right" vertical="center" indent="1"/>
    </xf>
    <xf numFmtId="4" fontId="2" fillId="0" borderId="5" xfId="0" applyNumberFormat="1" applyFont="1" applyBorder="1" applyAlignment="1">
      <alignment horizontal="right" vertical="center" indent="1"/>
    </xf>
    <xf numFmtId="0" fontId="4" fillId="0" borderId="7" xfId="0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164" fontId="17" fillId="4" borderId="7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4" fontId="17" fillId="0" borderId="7" xfId="0" applyNumberFormat="1" applyFont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right" vertical="center" indent="1"/>
    </xf>
    <xf numFmtId="4" fontId="2" fillId="0" borderId="7" xfId="0" applyNumberFormat="1" applyFont="1" applyBorder="1" applyAlignment="1">
      <alignment horizontal="right" vertical="center" inden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3" fontId="17" fillId="0" borderId="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right" vertical="center" indent="1"/>
    </xf>
    <xf numFmtId="0" fontId="3" fillId="0" borderId="8" xfId="0" applyFont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right" vertical="center" indent="1"/>
    </xf>
    <xf numFmtId="4" fontId="2" fillId="4" borderId="10" xfId="0" applyNumberFormat="1" applyFont="1" applyFill="1" applyBorder="1" applyAlignment="1">
      <alignment horizontal="right" vertical="center" indent="1"/>
    </xf>
    <xf numFmtId="4" fontId="2" fillId="4" borderId="1" xfId="0" applyNumberFormat="1" applyFont="1" applyFill="1" applyBorder="1" applyAlignment="1">
      <alignment horizontal="right" vertical="center" indent="1"/>
    </xf>
    <xf numFmtId="164" fontId="17" fillId="4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 wrapText="1"/>
    </xf>
    <xf numFmtId="164" fontId="17" fillId="4" borderId="10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" fontId="17" fillId="0" borderId="10" xfId="0" applyNumberFormat="1" applyFont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17" fillId="3" borderId="10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" fontId="3" fillId="0" borderId="5" xfId="0" applyNumberFormat="1" applyFont="1" applyBorder="1" applyAlignment="1">
      <alignment horizontal="center" vertical="center" wrapText="1"/>
    </xf>
    <xf numFmtId="16" fontId="3" fillId="0" borderId="6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/>
    </xf>
    <xf numFmtId="1" fontId="16" fillId="0" borderId="5" xfId="0" applyNumberFormat="1" applyFont="1" applyBorder="1" applyAlignment="1">
      <alignment horizontal="center" vertical="center" wrapText="1"/>
    </xf>
    <xf numFmtId="1" fontId="16" fillId="0" borderId="7" xfId="0" applyNumberFormat="1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16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7EFAE"/>
      <color rgb="FFFF99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view="pageBreakPreview" zoomScale="80" zoomScaleNormal="80" zoomScaleSheetLayoutView="80" workbookViewId="0">
      <selection activeCell="U9" sqref="U9"/>
    </sheetView>
  </sheetViews>
  <sheetFormatPr defaultRowHeight="12.75" x14ac:dyDescent="0.2"/>
  <cols>
    <col min="1" max="1" width="9" customWidth="1"/>
    <col min="2" max="2" width="11.5703125" customWidth="1"/>
    <col min="3" max="3" width="91.7109375" customWidth="1"/>
    <col min="4" max="4" width="11.42578125" customWidth="1"/>
    <col min="5" max="5" width="18.85546875" customWidth="1"/>
    <col min="6" max="6" width="13.5703125" customWidth="1"/>
    <col min="8" max="8" width="12.28515625" customWidth="1"/>
    <col min="9" max="9" width="13.28515625" customWidth="1"/>
    <col min="10" max="10" width="17.7109375" customWidth="1"/>
    <col min="11" max="11" width="23" customWidth="1"/>
    <col min="13" max="13" width="0" hidden="1" customWidth="1"/>
  </cols>
  <sheetData>
    <row r="1" spans="1:13" ht="20.25" customHeight="1" x14ac:dyDescent="0.25">
      <c r="A1" s="2" t="s">
        <v>26</v>
      </c>
      <c r="B1" s="2"/>
      <c r="C1" s="3"/>
      <c r="D1" s="3"/>
      <c r="E1" s="3"/>
      <c r="F1" s="3"/>
      <c r="G1" s="3"/>
      <c r="H1" s="3"/>
      <c r="J1" s="2"/>
      <c r="K1" s="4" t="s">
        <v>5</v>
      </c>
    </row>
    <row r="2" spans="1:13" ht="27.75" customHeight="1" x14ac:dyDescent="0.2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3" ht="25.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</row>
    <row r="4" spans="1:13" ht="86.25" customHeight="1" x14ac:dyDescent="0.2">
      <c r="A4" s="5" t="s">
        <v>15</v>
      </c>
      <c r="B4" s="6" t="s">
        <v>14</v>
      </c>
      <c r="C4" s="6" t="s">
        <v>2</v>
      </c>
      <c r="D4" s="6" t="s">
        <v>12</v>
      </c>
      <c r="E4" s="6" t="s">
        <v>13</v>
      </c>
      <c r="F4" s="6" t="s">
        <v>10</v>
      </c>
      <c r="G4" s="6" t="s">
        <v>0</v>
      </c>
      <c r="H4" s="6" t="s">
        <v>11</v>
      </c>
      <c r="I4" s="6" t="s">
        <v>4</v>
      </c>
      <c r="J4" s="6" t="s">
        <v>7</v>
      </c>
      <c r="K4" s="6" t="s">
        <v>8</v>
      </c>
    </row>
    <row r="5" spans="1:13" s="7" customFormat="1" ht="12" customHeight="1" thickBot="1" x14ac:dyDescent="0.25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  <c r="I5" s="26" t="s">
        <v>20</v>
      </c>
      <c r="J5" s="26" t="s">
        <v>21</v>
      </c>
      <c r="K5" s="27">
        <v>10</v>
      </c>
    </row>
    <row r="6" spans="1:13" s="7" customFormat="1" ht="51.95" customHeight="1" x14ac:dyDescent="0.2">
      <c r="A6" s="69" t="s">
        <v>29</v>
      </c>
      <c r="B6" s="72">
        <v>1</v>
      </c>
      <c r="C6" s="28" t="s">
        <v>16</v>
      </c>
      <c r="D6" s="29">
        <v>686</v>
      </c>
      <c r="E6" s="30"/>
      <c r="F6" s="31">
        <v>7.5</v>
      </c>
      <c r="G6" s="32" t="s">
        <v>1</v>
      </c>
      <c r="H6" s="33">
        <v>5</v>
      </c>
      <c r="I6" s="34" t="str">
        <f>IF(E6=0,"-",ROUND((E6+(F6*H6)),2))</f>
        <v>-</v>
      </c>
      <c r="J6" s="35" t="str">
        <f>IF(E6=0,"-",D6*I6)</f>
        <v>-</v>
      </c>
      <c r="K6" s="48" t="str">
        <f>IF(E6=0,"-",SUM(J6:J7))</f>
        <v>-</v>
      </c>
      <c r="M6" s="17">
        <f>+D6+D7</f>
        <v>980</v>
      </c>
    </row>
    <row r="7" spans="1:13" s="7" customFormat="1" ht="51.95" customHeight="1" thickBot="1" x14ac:dyDescent="0.25">
      <c r="A7" s="47"/>
      <c r="B7" s="74">
        <v>2</v>
      </c>
      <c r="C7" s="75" t="s">
        <v>17</v>
      </c>
      <c r="D7" s="37">
        <v>294</v>
      </c>
      <c r="E7" s="65" t="str">
        <f>IF(E6=0,"-",ROUND(E6*0.7,2))</f>
        <v>-</v>
      </c>
      <c r="F7" s="56">
        <v>7.5</v>
      </c>
      <c r="G7" s="57" t="s">
        <v>1</v>
      </c>
      <c r="H7" s="58">
        <v>5</v>
      </c>
      <c r="I7" s="53" t="str">
        <f>IF(E6=0,"-",ROUND((E7+(F7*H7)),2))</f>
        <v>-</v>
      </c>
      <c r="J7" s="43" t="str">
        <f>IF(E6=0,"-",D7*I7)</f>
        <v>-</v>
      </c>
      <c r="K7" s="49"/>
      <c r="M7" s="7">
        <f>+D7/M6</f>
        <v>0.3</v>
      </c>
    </row>
    <row r="8" spans="1:13" s="7" customFormat="1" ht="51.95" customHeight="1" x14ac:dyDescent="0.2">
      <c r="A8" s="70" t="s">
        <v>30</v>
      </c>
      <c r="B8" s="78">
        <v>1</v>
      </c>
      <c r="C8" s="6" t="s">
        <v>27</v>
      </c>
      <c r="D8" s="50">
        <v>1274</v>
      </c>
      <c r="E8" s="67"/>
      <c r="F8" s="62">
        <v>16</v>
      </c>
      <c r="G8" s="63" t="s">
        <v>1</v>
      </c>
      <c r="H8" s="64">
        <v>5</v>
      </c>
      <c r="I8" s="55" t="str">
        <f>IF(E8=0,"-",ROUND((E8+(F8*H8)),2))</f>
        <v>-</v>
      </c>
      <c r="J8" s="51" t="str">
        <f>IF(E8=0,"-",D8*I8)</f>
        <v>-</v>
      </c>
      <c r="K8" s="48" t="str">
        <f>IF(E8=0,"-",SUM(J8:J9))</f>
        <v>-</v>
      </c>
    </row>
    <row r="9" spans="1:13" s="7" customFormat="1" ht="51.95" customHeight="1" thickBot="1" x14ac:dyDescent="0.25">
      <c r="A9" s="52"/>
      <c r="B9" s="78">
        <v>2</v>
      </c>
      <c r="C9" s="6" t="s">
        <v>28</v>
      </c>
      <c r="D9" s="50">
        <v>546</v>
      </c>
      <c r="E9" s="68" t="str">
        <f>IF(E8=0,"-",ROUND(E8*0.7,2))</f>
        <v>-</v>
      </c>
      <c r="F9" s="62">
        <v>16</v>
      </c>
      <c r="G9" s="63" t="s">
        <v>1</v>
      </c>
      <c r="H9" s="64">
        <v>5</v>
      </c>
      <c r="I9" s="55" t="str">
        <f>IF(E8=0,"-",ROUND((E9+(F9*H9)),2))</f>
        <v>-</v>
      </c>
      <c r="J9" s="51" t="str">
        <f>IF(E8=0,"-",D9*I9)</f>
        <v>-</v>
      </c>
      <c r="K9" s="49"/>
    </row>
    <row r="10" spans="1:13" ht="51.95" customHeight="1" x14ac:dyDescent="0.2">
      <c r="A10" s="69" t="s">
        <v>31</v>
      </c>
      <c r="B10" s="76">
        <v>1</v>
      </c>
      <c r="C10" s="77" t="s">
        <v>23</v>
      </c>
      <c r="D10" s="29">
        <v>1372</v>
      </c>
      <c r="E10" s="66"/>
      <c r="F10" s="59">
        <v>7</v>
      </c>
      <c r="G10" s="60" t="s">
        <v>1</v>
      </c>
      <c r="H10" s="61">
        <v>5</v>
      </c>
      <c r="I10" s="54" t="str">
        <f>IF(E10=0,"-",ROUND((E10+(F10*H10)),2))</f>
        <v>-</v>
      </c>
      <c r="J10" s="35" t="str">
        <f>IF(E10=0,"-",D10*I10)</f>
        <v>-</v>
      </c>
      <c r="K10" s="48" t="str">
        <f>IF(E10=0,"-",SUM(J10:J11))</f>
        <v>-</v>
      </c>
      <c r="M10" s="17">
        <f>+D10+D11</f>
        <v>1960</v>
      </c>
    </row>
    <row r="11" spans="1:13" ht="51.95" customHeight="1" thickBot="1" x14ac:dyDescent="0.25">
      <c r="A11" s="47"/>
      <c r="B11" s="73">
        <v>2</v>
      </c>
      <c r="C11" s="36" t="s">
        <v>24</v>
      </c>
      <c r="D11" s="37">
        <v>588</v>
      </c>
      <c r="E11" s="38" t="str">
        <f>IF(E10=0,"-",ROUND(E10*0.7,2))</f>
        <v>-</v>
      </c>
      <c r="F11" s="39">
        <v>7</v>
      </c>
      <c r="G11" s="40" t="s">
        <v>1</v>
      </c>
      <c r="H11" s="41">
        <v>5</v>
      </c>
      <c r="I11" s="42" t="str">
        <f>IF(E10=0,"-",ROUND((E11+(F11*H11)),2))</f>
        <v>-</v>
      </c>
      <c r="J11" s="43" t="str">
        <f>IF(E10=0,"-",D11*I11)</f>
        <v>-</v>
      </c>
      <c r="K11" s="49"/>
      <c r="M11" s="7">
        <f>+D11/M10</f>
        <v>0.3</v>
      </c>
    </row>
    <row r="12" spans="1:13" ht="51.95" customHeight="1" x14ac:dyDescent="0.2">
      <c r="A12" s="70" t="s">
        <v>32</v>
      </c>
      <c r="B12" s="72">
        <v>1</v>
      </c>
      <c r="C12" s="28" t="s">
        <v>18</v>
      </c>
      <c r="D12" s="29">
        <v>2548</v>
      </c>
      <c r="E12" s="30"/>
      <c r="F12" s="31">
        <v>5</v>
      </c>
      <c r="G12" s="32" t="s">
        <v>1</v>
      </c>
      <c r="H12" s="33">
        <v>5</v>
      </c>
      <c r="I12" s="34" t="str">
        <f>IF(E12=0,"-",ROUND((E12+(F12*H12)),2))</f>
        <v>-</v>
      </c>
      <c r="J12" s="35" t="str">
        <f>IF(E12=0,"-",D12*I12)</f>
        <v>-</v>
      </c>
      <c r="K12" s="48" t="str">
        <f>IF(E12=0,"-",SUM(J12:J13))</f>
        <v>-</v>
      </c>
    </row>
    <row r="13" spans="1:13" ht="51.95" customHeight="1" thickBot="1" x14ac:dyDescent="0.25">
      <c r="A13" s="52"/>
      <c r="B13" s="73">
        <v>2</v>
      </c>
      <c r="C13" s="36" t="s">
        <v>19</v>
      </c>
      <c r="D13" s="37">
        <v>1092</v>
      </c>
      <c r="E13" s="38" t="str">
        <f>IF(E12=0,"-",ROUND(E12*0.7,2))</f>
        <v>-</v>
      </c>
      <c r="F13" s="39">
        <v>5</v>
      </c>
      <c r="G13" s="40" t="s">
        <v>1</v>
      </c>
      <c r="H13" s="41">
        <v>5</v>
      </c>
      <c r="I13" s="42" t="str">
        <f>IF(E12=0,"-",ROUND((E13+(F13*H13)),2))</f>
        <v>-</v>
      </c>
      <c r="J13" s="43" t="str">
        <f>IF(E12=0,"-",D13*I13)</f>
        <v>-</v>
      </c>
      <c r="K13" s="49"/>
    </row>
    <row r="14" spans="1:13" ht="51.95" customHeight="1" x14ac:dyDescent="0.2">
      <c r="A14" s="71" t="s">
        <v>33</v>
      </c>
      <c r="B14" s="9" t="s">
        <v>34</v>
      </c>
      <c r="C14" s="6" t="s">
        <v>25</v>
      </c>
      <c r="D14" s="8">
        <v>504</v>
      </c>
      <c r="E14" s="1"/>
      <c r="F14" s="18"/>
      <c r="G14" s="18"/>
      <c r="H14" s="18"/>
      <c r="I14" s="18"/>
      <c r="J14" s="18"/>
      <c r="K14" s="14" t="str">
        <f>IF(E14=0,"-",D14*E14)</f>
        <v>-</v>
      </c>
    </row>
    <row r="15" spans="1:13" s="24" customFormat="1" ht="51.95" customHeight="1" thickBot="1" x14ac:dyDescent="0.25">
      <c r="A15" s="19"/>
      <c r="B15" s="20"/>
      <c r="C15"/>
      <c r="D15" s="21"/>
      <c r="E15" s="23"/>
      <c r="F15" s="22"/>
      <c r="G15" s="22"/>
      <c r="H15" s="22"/>
      <c r="I15" s="22"/>
      <c r="J15" s="22"/>
      <c r="K15" s="25">
        <f>SUM(K6:K14)</f>
        <v>0</v>
      </c>
    </row>
    <row r="16" spans="1:13" s="13" customFormat="1" ht="15.75" x14ac:dyDescent="0.25">
      <c r="A16" s="10"/>
      <c r="B16" s="10"/>
      <c r="C16" s="11"/>
      <c r="D16" s="12" t="s">
        <v>3</v>
      </c>
      <c r="E16" s="10"/>
      <c r="F16" s="10"/>
      <c r="G16" s="10"/>
      <c r="H16" s="10"/>
      <c r="I16" s="10"/>
      <c r="J16" s="10"/>
    </row>
    <row r="17" spans="1:11" s="13" customFormat="1" ht="12.75" customHeight="1" x14ac:dyDescent="0.25">
      <c r="A17" s="10"/>
      <c r="B17" s="10"/>
      <c r="C17" s="10"/>
      <c r="D17" s="2"/>
      <c r="E17" s="10"/>
      <c r="F17" s="10"/>
      <c r="G17" s="10"/>
      <c r="H17" s="10"/>
      <c r="I17" s="10"/>
      <c r="J17" s="10"/>
    </row>
    <row r="18" spans="1:11" s="13" customFormat="1" ht="15.75" x14ac:dyDescent="0.25">
      <c r="A18" s="10"/>
      <c r="B18" s="10"/>
      <c r="C18" s="14"/>
      <c r="D18" s="12" t="s">
        <v>6</v>
      </c>
      <c r="E18" s="10"/>
      <c r="F18" s="10"/>
      <c r="G18" s="10"/>
      <c r="H18" s="10"/>
      <c r="I18" s="10"/>
      <c r="J18" s="10"/>
      <c r="K18" s="15"/>
    </row>
    <row r="20" spans="1:11" ht="33.75" customHeight="1" x14ac:dyDescent="0.3">
      <c r="A20" s="45" t="s">
        <v>22</v>
      </c>
      <c r="B20" s="45"/>
      <c r="C20" s="45"/>
      <c r="D20" s="45"/>
      <c r="E20" s="45"/>
      <c r="F20" s="45"/>
      <c r="G20" s="45"/>
      <c r="H20" s="45"/>
      <c r="I20" s="45"/>
      <c r="J20" s="45"/>
    </row>
    <row r="24" spans="1:11" ht="12.75" customHeight="1" x14ac:dyDescent="0.2"/>
    <row r="25" spans="1:11" ht="12.75" customHeight="1" x14ac:dyDescent="0.2"/>
    <row r="26" spans="1:11" x14ac:dyDescent="0.2">
      <c r="G26" s="16"/>
    </row>
  </sheetData>
  <mergeCells count="11">
    <mergeCell ref="A2:K2"/>
    <mergeCell ref="A20:J20"/>
    <mergeCell ref="A3:J3"/>
    <mergeCell ref="A6:A7"/>
    <mergeCell ref="A10:A11"/>
    <mergeCell ref="K6:K7"/>
    <mergeCell ref="K10:K11"/>
    <mergeCell ref="A12:A13"/>
    <mergeCell ref="K12:K13"/>
    <mergeCell ref="A8:A9"/>
    <mergeCell ref="K8:K9"/>
  </mergeCells>
  <phoneticPr fontId="21" type="noConversion"/>
  <pageMargins left="0.7" right="0.7" top="0.75" bottom="0.75" header="0.3" footer="0.3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Zadanie nr 1</vt:lpstr>
      <vt:lpstr>'Zadanie nr 1'!Obszar_wydruku</vt:lpstr>
    </vt:vector>
  </TitlesOfParts>
  <Company>Kompania Węglowa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Płóciennik</dc:creator>
  <cp:lastModifiedBy>Michał Grygar</cp:lastModifiedBy>
  <cp:lastPrinted>2023-03-23T14:17:11Z</cp:lastPrinted>
  <dcterms:created xsi:type="dcterms:W3CDTF">2011-07-04T05:42:55Z</dcterms:created>
  <dcterms:modified xsi:type="dcterms:W3CDTF">2025-08-27T10:41:07Z</dcterms:modified>
</cp:coreProperties>
</file>